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ALCULADORA RENTABILIDAD AMAZON" sheetId="1" r:id="rId4"/>
  </sheets>
</workbook>
</file>

<file path=xl/sharedStrings.xml><?xml version="1.0" encoding="utf-8"?>
<sst xmlns="http://schemas.openxmlformats.org/spreadsheetml/2006/main" uniqueCount="40">
  <si>
    <t>Cálculo de Rentablidad de Producto FBA</t>
  </si>
  <si>
    <r>
      <rPr>
        <i val="1"/>
        <sz val="12"/>
        <color indexed="10"/>
        <rFont val="Calibri"/>
      </rPr>
      <t xml:space="preserve"> </t>
    </r>
    <r>
      <rPr>
        <b val="1"/>
        <i val="1"/>
        <sz val="12"/>
        <color indexed="10"/>
        <rFont val="Calibri"/>
      </rPr>
      <t>Escribe sólo en las casillas en verde</t>
    </r>
  </si>
  <si>
    <t>Gastos generados post-venta</t>
  </si>
  <si>
    <t>Salida real de caja (anticipamos)</t>
  </si>
  <si>
    <t>No se inlcuye IVA, ya que el IVA NO cuenta como ingreso, tampoco cuenta como GASTO</t>
  </si>
  <si>
    <t>Autónomo (Régimen General) o Sociedad Limitada</t>
  </si>
  <si>
    <t>Inputs</t>
  </si>
  <si>
    <t>Con IVA</t>
  </si>
  <si>
    <t>Coste de Producto Unitario</t>
  </si>
  <si>
    <t>NO ELIMINAR</t>
  </si>
  <si>
    <t>Precio de Venta</t>
  </si>
  <si>
    <t>Coste Fabricación</t>
  </si>
  <si>
    <t>Beneficio Estimado Antes de Impuestos</t>
  </si>
  <si>
    <t>IVA %</t>
  </si>
  <si>
    <t>Aduanas</t>
  </si>
  <si>
    <t>Margen %</t>
  </si>
  <si>
    <t>Tarifa FBA €</t>
  </si>
  <si>
    <t>Transporte Internacional</t>
  </si>
  <si>
    <t>ROI</t>
  </si>
  <si>
    <t>Transporte nacional</t>
  </si>
  <si>
    <t>Tarifa de Referencia %</t>
  </si>
  <si>
    <t>Otros (Almacenamiento)</t>
  </si>
  <si>
    <t>TACOS %</t>
  </si>
  <si>
    <t>Total</t>
  </si>
  <si>
    <t>Devoluciones %</t>
  </si>
  <si>
    <t>Sin IVA</t>
  </si>
  <si>
    <t>RE</t>
  </si>
  <si>
    <t>Autónomo en Recargo de Equivalencia (5.2%)</t>
  </si>
  <si>
    <t>Descuadre FLUJO DE CAJA</t>
  </si>
  <si>
    <t>Pago</t>
  </si>
  <si>
    <t>Ingreso</t>
  </si>
  <si>
    <t>Balance</t>
  </si>
  <si>
    <r>
      <rPr>
        <sz val="12"/>
        <color indexed="10"/>
        <rFont val="Calibri"/>
      </rPr>
      <t>RECOMENDACIÓN</t>
    </r>
    <r>
      <rPr>
        <i val="1"/>
        <sz val="12"/>
        <color indexed="10"/>
        <rFont val="Calibri"/>
      </rPr>
      <t xml:space="preserve"> ➡️ El precio final debería de ser 3 o 4 veces el coste de producto</t>
    </r>
  </si>
  <si>
    <r>
      <rPr>
        <sz val="12"/>
        <color indexed="10"/>
        <rFont val="Calibri"/>
      </rPr>
      <t>❌</t>
    </r>
    <r>
      <rPr>
        <i val="1"/>
        <sz val="12"/>
        <color indexed="10"/>
        <rFont val="Calibri"/>
      </rPr>
      <t xml:space="preserve"> Si eres Autónomo en R.E. en 🇪🇸 y vendes en todo Europa no merece la pena, porque en las ventas de Europa, vas a tener que devolver el IVA de las Ventas (IVA Intracomunitario)</t>
    </r>
  </si>
  <si>
    <t>Cálculo de Rentablidad de Producto FBM</t>
  </si>
  <si>
    <t>Autónomo (Regimen General) o Sociedad Limitada</t>
  </si>
  <si>
    <t>Tarifa FBM</t>
  </si>
  <si>
    <t>R.E.</t>
  </si>
  <si>
    <t>RECOMENDACIÓN ➡️ El precio final debería de ser 3 o 4 veces el coste de producto</t>
  </si>
  <si>
    <t>❌ Si eres Autónomo en R.E. en 🇪🇸 y vendes en todo Europa no merece la pena, porque en las ventas de Europa, vas a tener que devolver el IVA de las Ventas (IVA Intracomunitario)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</si>
</sst>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* #,##0.00&quot; € &quot;;&quot;-&quot;* #,##0.00&quot; € &quot;;&quot; &quot;* &quot;-&quot;??&quot; € &quot;"/>
    <numFmt numFmtId="60" formatCode="&quot; &quot;* #,##0.00&quot; &quot;[$€-2]&quot; &quot;;&quot;-&quot;* #,##0.00&quot; &quot;[$€-2]&quot; &quot;;&quot; &quot;* &quot;-&quot;??&quot; &quot;[$€-2]&quot; &quot;"/>
  </numFmts>
  <fonts count="9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20"/>
      <color indexed="9"/>
      <name val="Calibri"/>
    </font>
    <font>
      <b val="1"/>
      <sz val="24"/>
      <color indexed="10"/>
      <name val="Calibri"/>
    </font>
    <font>
      <i val="1"/>
      <sz val="12"/>
      <color indexed="10"/>
      <name val="Calibri"/>
    </font>
    <font>
      <b val="1"/>
      <i val="1"/>
      <sz val="12"/>
      <color indexed="10"/>
      <name val="Calibri"/>
    </font>
    <font>
      <b val="1"/>
      <sz val="12"/>
      <color indexed="8"/>
      <name val="Calibri"/>
    </font>
    <font>
      <sz val="12"/>
      <color indexed="10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0"/>
        <bgColor auto="1"/>
      </patternFill>
    </fill>
  </fills>
  <borders count="4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>
        <color indexed="8"/>
      </bottom>
      <diagonal/>
    </border>
    <border>
      <left/>
      <right/>
      <top/>
      <bottom>
        <color indexed="8"/>
      </bottom>
      <diagonal/>
    </border>
    <border>
      <left/>
      <right style="thin">
        <color indexed="8"/>
      </right>
      <top/>
      <bottom>
        <color indexed="8"/>
      </bottom>
      <diagonal/>
    </border>
    <border>
      <left style="thin">
        <color indexed="8"/>
      </left>
      <right/>
      <top>
        <color indexed="8"/>
      </top>
      <bottom/>
      <diagonal/>
    </border>
    <border>
      <left/>
      <right/>
      <top>
        <color indexed="8"/>
      </top>
      <bottom/>
      <diagonal/>
    </border>
    <border>
      <left/>
      <right style="thin">
        <color indexed="8"/>
      </right>
      <top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horizontal="center" vertical="center"/>
    </xf>
    <xf numFmtId="0" fontId="4" fillId="2" borderId="5" applyNumberFormat="0" applyFont="1" applyFill="1" applyBorder="1" applyAlignment="1" applyProtection="0">
      <alignment horizontal="center" vertical="center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4" fillId="2" borderId="4" applyNumberFormat="0" applyFont="1" applyFill="1" applyBorder="1" applyAlignment="1" applyProtection="0">
      <alignment horizontal="center" vertical="center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9" fontId="7" fillId="3" borderId="10" applyNumberFormat="1" applyFont="1" applyFill="1" applyBorder="1" applyAlignment="1" applyProtection="0">
      <alignment horizontal="center" vertical="bottom"/>
    </xf>
    <xf numFmtId="0" fontId="0" borderId="11" applyNumberFormat="0" applyFont="1" applyFill="0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7" fillId="3" borderId="13" applyNumberFormat="0" applyFont="1" applyFill="1" applyBorder="1" applyAlignment="1" applyProtection="0">
      <alignment horizontal="center" vertical="bottom"/>
    </xf>
    <xf numFmtId="0" fontId="7" fillId="3" borderId="11" applyNumberFormat="0" applyFont="1" applyFill="1" applyBorder="1" applyAlignment="1" applyProtection="0">
      <alignment horizontal="center" vertical="bottom"/>
    </xf>
    <xf numFmtId="49" fontId="8" fillId="2" borderId="14" applyNumberFormat="1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horizontal="center" vertical="bottom"/>
    </xf>
    <xf numFmtId="0" fontId="0" fillId="2" borderId="14" applyNumberFormat="0" applyFont="1" applyFill="1" applyBorder="1" applyAlignment="1" applyProtection="0">
      <alignment vertical="bottom"/>
    </xf>
    <xf numFmtId="49" fontId="7" fillId="3" borderId="15" applyNumberFormat="1" applyFont="1" applyFill="1" applyBorder="1" applyAlignment="1" applyProtection="0">
      <alignment horizontal="center" vertical="bottom"/>
    </xf>
    <xf numFmtId="0" fontId="0" borderId="16" applyNumberFormat="0" applyFont="1" applyFill="0" applyBorder="1" applyAlignment="1" applyProtection="0">
      <alignment vertical="bottom"/>
    </xf>
    <xf numFmtId="49" fontId="7" fillId="3" borderId="17" applyNumberFormat="1" applyFont="1" applyFill="1" applyBorder="1" applyAlignment="1" applyProtection="0">
      <alignment horizontal="center" vertical="bottom"/>
    </xf>
    <xf numFmtId="0" fontId="0" fillId="2" borderId="18" applyNumberFormat="0" applyFont="1" applyFill="1" applyBorder="1" applyAlignment="1" applyProtection="0">
      <alignment vertical="bottom"/>
    </xf>
    <xf numFmtId="0" fontId="7" fillId="3" borderId="16" applyNumberFormat="0" applyFont="1" applyFill="1" applyBorder="1" applyAlignment="1" applyProtection="0">
      <alignment horizontal="center" vertical="bottom"/>
    </xf>
    <xf numFmtId="49" fontId="7" fillId="3" borderId="19" applyNumberFormat="1" applyFont="1" applyFill="1" applyBorder="1" applyAlignment="1" applyProtection="0">
      <alignment horizontal="center" vertical="bottom"/>
    </xf>
    <xf numFmtId="49" fontId="7" borderId="6" applyNumberFormat="1" applyFont="1" applyFill="0" applyBorder="1" applyAlignment="1" applyProtection="0">
      <alignment vertical="bottom"/>
    </xf>
    <xf numFmtId="49" fontId="0" borderId="20" applyNumberFormat="1" applyFont="1" applyFill="0" applyBorder="1" applyAlignment="1" applyProtection="0">
      <alignment horizontal="right" vertical="bottom"/>
    </xf>
    <xf numFmtId="59" fontId="0" borderId="21" applyNumberFormat="1" applyFont="1" applyFill="0" applyBorder="1" applyAlignment="1" applyProtection="0">
      <alignment vertical="bottom"/>
    </xf>
    <xf numFmtId="49" fontId="0" borderId="22" applyNumberFormat="1" applyFont="1" applyFill="0" applyBorder="1" applyAlignment="1" applyProtection="0">
      <alignment horizontal="right" vertical="bottom"/>
    </xf>
    <xf numFmtId="59" fontId="0" fillId="5" borderId="23" applyNumberFormat="1" applyFont="1" applyFill="1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59" fontId="0" borderId="23" applyNumberFormat="1" applyFont="1" applyFill="0" applyBorder="1" applyAlignment="1" applyProtection="0">
      <alignment vertical="bottom"/>
    </xf>
    <xf numFmtId="59" fontId="0" fillId="5" borderId="24" applyNumberFormat="1" applyFont="1" applyFill="1" applyBorder="1" applyAlignment="1" applyProtection="0">
      <alignment vertical="bottom"/>
    </xf>
    <xf numFmtId="0" fontId="0" borderId="6" applyNumberFormat="1" applyFont="1" applyFill="0" applyBorder="1" applyAlignment="1" applyProtection="0">
      <alignment vertical="bottom"/>
    </xf>
    <xf numFmtId="49" fontId="0" fillId="6" borderId="22" applyNumberFormat="1" applyFont="1" applyFill="1" applyBorder="1" applyAlignment="1" applyProtection="0">
      <alignment horizontal="right" vertical="center"/>
    </xf>
    <xf numFmtId="9" fontId="0" fillId="5" borderId="23" applyNumberFormat="1" applyFont="1" applyFill="1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60" fontId="0" fillId="5" borderId="23" applyNumberFormat="1" applyFont="1" applyFill="1" applyBorder="1" applyAlignment="1" applyProtection="0">
      <alignment vertical="bottom"/>
    </xf>
    <xf numFmtId="59" fontId="0" borderId="24" applyNumberFormat="1" applyFont="1" applyFill="0" applyBorder="1" applyAlignment="1" applyProtection="0">
      <alignment vertical="bottom"/>
    </xf>
    <xf numFmtId="9" fontId="0" borderId="6" applyNumberFormat="1" applyFont="1" applyFill="0" applyBorder="1" applyAlignment="1" applyProtection="0">
      <alignment vertical="bottom"/>
    </xf>
    <xf numFmtId="10" fontId="0" borderId="23" applyNumberFormat="1" applyFont="1" applyFill="0" applyBorder="1" applyAlignment="1" applyProtection="0">
      <alignment vertical="bottom"/>
    </xf>
    <xf numFmtId="49" fontId="0" borderId="25" applyNumberFormat="1" applyFont="1" applyFill="0" applyBorder="1" applyAlignment="1" applyProtection="0">
      <alignment horizontal="right" vertical="bottom"/>
    </xf>
    <xf numFmtId="9" fontId="0" borderId="26" applyNumberFormat="1" applyFont="1" applyFill="0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59" fontId="0" fillId="2" borderId="18" applyNumberFormat="1" applyFont="1" applyFill="1" applyBorder="1" applyAlignment="1" applyProtection="0">
      <alignment vertical="bottom"/>
    </xf>
    <xf numFmtId="59" fontId="0" borderId="26" applyNumberFormat="1" applyFont="1" applyFill="0" applyBorder="1" applyAlignment="1" applyProtection="0">
      <alignment vertical="bottom"/>
    </xf>
    <xf numFmtId="59" fontId="0" borderId="29" applyNumberFormat="1" applyFont="1" applyFill="0" applyBorder="1" applyAlignment="1" applyProtection="0">
      <alignment vertical="bottom"/>
    </xf>
    <xf numFmtId="9" fontId="0" fillId="5" borderId="26" applyNumberFormat="1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  <xf numFmtId="59" fontId="0" borderId="17" applyNumberFormat="1" applyFont="1" applyFill="0" applyBorder="1" applyAlignment="1" applyProtection="0">
      <alignment vertical="bottom"/>
    </xf>
    <xf numFmtId="49" fontId="0" borderId="17" applyNumberFormat="1" applyFont="1" applyFill="0" applyBorder="1" applyAlignment="1" applyProtection="0">
      <alignment horizontal="center" vertical="bottom"/>
    </xf>
    <xf numFmtId="0" fontId="0" borderId="14" applyNumberFormat="0" applyFont="1" applyFill="0" applyBorder="1" applyAlignment="1" applyProtection="0">
      <alignment vertical="bottom"/>
    </xf>
    <xf numFmtId="0" fontId="0" fillId="4" borderId="11" applyNumberFormat="0" applyFont="1" applyFill="1" applyBorder="1" applyAlignment="1" applyProtection="0">
      <alignment horizontal="center" vertical="bottom"/>
    </xf>
    <xf numFmtId="0" fontId="7" fillId="3" borderId="31" applyNumberFormat="0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49" fontId="0" borderId="32" applyNumberFormat="1" applyFont="1" applyFill="0" applyBorder="1" applyAlignment="1" applyProtection="0">
      <alignment horizontal="center" vertical="bottom"/>
    </xf>
    <xf numFmtId="49" fontId="0" borderId="33" applyNumberFormat="1" applyFont="1" applyFill="0" applyBorder="1" applyAlignment="1" applyProtection="0">
      <alignment horizontal="center" vertical="bottom"/>
    </xf>
    <xf numFmtId="0" fontId="0" borderId="34" applyNumberFormat="0" applyFont="1" applyFill="0" applyBorder="1" applyAlignment="1" applyProtection="0">
      <alignment horizontal="center" vertical="bottom"/>
    </xf>
    <xf numFmtId="59" fontId="0" borderId="32" applyNumberFormat="1" applyFont="1" applyFill="0" applyBorder="1" applyAlignment="1" applyProtection="0">
      <alignment horizontal="center" vertical="bottom"/>
    </xf>
    <xf numFmtId="59" fontId="0" borderId="33" applyNumberFormat="1" applyFont="1" applyFill="0" applyBorder="1" applyAlignment="1" applyProtection="0">
      <alignment horizontal="center" vertical="bottom"/>
    </xf>
    <xf numFmtId="59" fontId="0" borderId="34" applyNumberFormat="1" applyFont="1" applyFill="0" applyBorder="1" applyAlignment="1" applyProtection="0">
      <alignment horizontal="center" vertical="bottom"/>
    </xf>
    <xf numFmtId="49" fontId="7" fillId="3" borderId="35" applyNumberFormat="1" applyFont="1" applyFill="1" applyBorder="1" applyAlignment="1" applyProtection="0">
      <alignment horizontal="center" vertical="bottom"/>
    </xf>
    <xf numFmtId="0" fontId="7" fillId="3" borderId="36" applyNumberFormat="0" applyFont="1" applyFill="1" applyBorder="1" applyAlignment="1" applyProtection="0">
      <alignment horizontal="center" vertical="bottom"/>
    </xf>
    <xf numFmtId="0" fontId="7" fillId="3" borderId="37" applyNumberFormat="0" applyFont="1" applyFill="1" applyBorder="1" applyAlignment="1" applyProtection="0">
      <alignment horizontal="center" vertical="bottom"/>
    </xf>
    <xf numFmtId="59" fontId="0" borderId="28" applyNumberFormat="1" applyFont="1" applyFill="0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vertical="bottom"/>
    </xf>
    <xf numFmtId="0" fontId="3" fillId="2" borderId="5" applyNumberFormat="0" applyFont="1" applyFill="1" applyBorder="1" applyAlignment="1" applyProtection="0">
      <alignment horizontal="center" vertical="bottom"/>
    </xf>
    <xf numFmtId="49" fontId="5" fillId="2" borderId="38" applyNumberFormat="1" applyFont="1" applyFill="1" applyBorder="1" applyAlignment="1" applyProtection="0">
      <alignment vertical="bottom"/>
    </xf>
    <xf numFmtId="0" fontId="0" fillId="2" borderId="39" applyNumberFormat="0" applyFont="1" applyFill="1" applyBorder="1" applyAlignment="1" applyProtection="0">
      <alignment vertical="bottom"/>
    </xf>
    <xf numFmtId="0" fontId="0" borderId="39" applyNumberFormat="0" applyFont="1" applyFill="0" applyBorder="1" applyAlignment="1" applyProtection="0">
      <alignment vertical="bottom"/>
    </xf>
    <xf numFmtId="0" fontId="0" borderId="40" applyNumberFormat="0" applyFont="1" applyFill="0" applyBorder="1" applyAlignment="1" applyProtection="0">
      <alignment vertical="bottom"/>
    </xf>
    <xf numFmtId="0" fontId="0" borderId="41" applyNumberFormat="0" applyFont="1" applyFill="0" applyBorder="1" applyAlignment="1" applyProtection="0">
      <alignment vertical="bottom"/>
    </xf>
    <xf numFmtId="0" fontId="0" borderId="42" applyNumberFormat="0" applyFont="1" applyFill="0" applyBorder="1" applyAlignment="1" applyProtection="0">
      <alignment vertical="bottom"/>
    </xf>
    <xf numFmtId="0" fontId="0" borderId="4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0" borderId="5" applyNumberFormat="1" applyFont="1" applyFill="0" applyBorder="1" applyAlignment="1" applyProtection="0">
      <alignment vertical="bottom"/>
    </xf>
    <xf numFmtId="2" fontId="0" borderId="5" applyNumberFormat="1" applyFont="1" applyFill="0" applyBorder="1" applyAlignment="1" applyProtection="0">
      <alignment vertical="bottom"/>
    </xf>
    <xf numFmtId="0" fontId="0" borderId="44" applyNumberFormat="0" applyFont="1" applyFill="0" applyBorder="1" applyAlignment="1" applyProtection="0">
      <alignment vertical="bottom"/>
    </xf>
    <xf numFmtId="0" fontId="0" borderId="45" applyNumberFormat="0" applyFont="1" applyFill="0" applyBorder="1" applyAlignment="1" applyProtection="0">
      <alignment vertical="bottom"/>
    </xf>
    <xf numFmtId="49" fontId="0" borderId="45" applyNumberFormat="1" applyFont="1" applyFill="0" applyBorder="1" applyAlignment="1" applyProtection="0">
      <alignment vertical="bottom"/>
    </xf>
    <xf numFmtId="0" fontId="0" borderId="46" applyNumberFormat="0" applyFont="1" applyFill="0" applyBorder="1" applyAlignment="1" applyProtection="0">
      <alignment vertical="bottom"/>
    </xf>
  </cellXfs>
  <cellStyles count="1">
    <cellStyle name="Normal" xfId="0" builtinId="0"/>
  </cellStyles>
  <dxfs count="8">
    <dxf>
      <font>
        <color rgb="ff9c0006"/>
      </font>
      <fill>
        <patternFill patternType="solid">
          <fgColor indexed="14"/>
          <bgColor indexed="15"/>
        </patternFill>
      </fill>
    </dxf>
    <dxf>
      <font>
        <color rgb="ff006100"/>
      </font>
      <fill>
        <patternFill patternType="solid">
          <fgColor indexed="14"/>
          <bgColor indexed="17"/>
        </patternFill>
      </fill>
    </dxf>
    <dxf>
      <font>
        <color rgb="ff006100"/>
      </font>
      <fill>
        <patternFill patternType="solid">
          <fgColor indexed="14"/>
          <bgColor indexed="17"/>
        </patternFill>
      </fill>
    </dxf>
    <dxf>
      <font>
        <color rgb="ff9c0006"/>
      </font>
      <fill>
        <patternFill patternType="solid">
          <fgColor indexed="14"/>
          <bgColor indexed="15"/>
        </patternFill>
      </fill>
    </dxf>
    <dxf>
      <font>
        <color rgb="ff9c0006"/>
      </font>
      <fill>
        <patternFill patternType="solid">
          <fgColor indexed="14"/>
          <bgColor indexed="15"/>
        </patternFill>
      </fill>
    </dxf>
    <dxf>
      <font>
        <color rgb="ff006100"/>
      </font>
      <fill>
        <patternFill patternType="solid">
          <fgColor indexed="14"/>
          <bgColor indexed="17"/>
        </patternFill>
      </fill>
    </dxf>
    <dxf>
      <font>
        <color rgb="ff9c0006"/>
      </font>
      <fill>
        <patternFill patternType="solid">
          <fgColor indexed="14"/>
          <bgColor indexed="15"/>
        </patternFill>
      </fill>
    </dxf>
    <dxf>
      <font>
        <color rgb="ff006100"/>
      </font>
      <fill>
        <patternFill patternType="solid">
          <fgColor indexed="14"/>
          <bgColor indexed="17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ffff00"/>
      <rgbColor rgb="ffffc000"/>
      <rgbColor rgb="ff92d050"/>
      <rgbColor rgb="00000000"/>
      <rgbColor rgb="ffffc7ce"/>
      <rgbColor rgb="ff9c0006"/>
      <rgbColor rgb="ffc6efce"/>
      <rgbColor rgb="ff0061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65906</xdr:colOff>
      <xdr:row>33</xdr:row>
      <xdr:rowOff>14680</xdr:rowOff>
    </xdr:from>
    <xdr:to>
      <xdr:col>0</xdr:col>
      <xdr:colOff>1502226</xdr:colOff>
      <xdr:row>40</xdr:row>
      <xdr:rowOff>79364</xdr:rowOff>
    </xdr:to>
    <xdr:pic>
      <xdr:nvPicPr>
        <xdr:cNvPr id="2" name="Imagen 6" descr="Imagen 6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5906" y="7157795"/>
          <a:ext cx="1436321" cy="14648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221639</xdr:colOff>
      <xdr:row>0</xdr:row>
      <xdr:rowOff>32470</xdr:rowOff>
    </xdr:from>
    <xdr:to>
      <xdr:col>2</xdr:col>
      <xdr:colOff>718160</xdr:colOff>
      <xdr:row>6</xdr:row>
      <xdr:rowOff>200025</xdr:rowOff>
    </xdr:to>
    <xdr:pic>
      <xdr:nvPicPr>
        <xdr:cNvPr id="3" name="Imagen 1" descr="Imagen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837839" y="32470"/>
          <a:ext cx="1436322" cy="14648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467360</xdr:colOff>
      <xdr:row>2</xdr:row>
      <xdr:rowOff>37051</xdr:rowOff>
    </xdr:from>
    <xdr:to>
      <xdr:col>1</xdr:col>
      <xdr:colOff>165931</xdr:colOff>
      <xdr:row>4</xdr:row>
      <xdr:rowOff>98288</xdr:rowOff>
    </xdr:to>
    <xdr:pic>
      <xdr:nvPicPr>
        <xdr:cNvPr id="4" name="Imagen" descr="Imagen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467359" y="534256"/>
          <a:ext cx="2314773" cy="4612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1624745</xdr:colOff>
      <xdr:row>35</xdr:row>
      <xdr:rowOff>116416</xdr:rowOff>
    </xdr:from>
    <xdr:to>
      <xdr:col>2</xdr:col>
      <xdr:colOff>383517</xdr:colOff>
      <xdr:row>37</xdr:row>
      <xdr:rowOff>177653</xdr:rowOff>
    </xdr:to>
    <xdr:pic>
      <xdr:nvPicPr>
        <xdr:cNvPr id="5" name="Imagen" descr="Imagen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624745" y="7659581"/>
          <a:ext cx="2314773" cy="4612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Z88"/>
  <sheetViews>
    <sheetView workbookViewId="0" showGridLines="0" defaultGridColor="1"/>
  </sheetViews>
  <sheetFormatPr defaultColWidth="11.1667" defaultRowHeight="16.6" customHeight="1" outlineLevelRow="0" outlineLevelCol="0"/>
  <cols>
    <col min="1" max="1" width="34.3516" style="1" customWidth="1"/>
    <col min="2" max="2" width="12.3516" style="1" customWidth="1"/>
    <col min="3" max="3" width="10.5" style="1" customWidth="1"/>
    <col min="4" max="4" width="9.67188" style="1" customWidth="1"/>
    <col min="5" max="5" width="23.3516" style="1" customWidth="1"/>
    <col min="6" max="7" width="10.5" style="1" customWidth="1"/>
    <col min="8" max="8" width="20.8516" style="1" customWidth="1"/>
    <col min="9" max="9" width="24.5" style="1" customWidth="1"/>
    <col min="10" max="10" width="8.5" style="1" customWidth="1"/>
    <col min="11" max="11" width="10.5" style="1" customWidth="1"/>
    <col min="12" max="12" width="88.5625" style="1" customWidth="1"/>
    <col min="13" max="25" width="10.5" style="1" customWidth="1"/>
    <col min="26" max="26" width="12.5" style="1" customWidth="1"/>
    <col min="27" max="16384" width="11.1719" style="1" customWidth="1"/>
  </cols>
  <sheetData>
    <row r="1" ht="15.75" customHeight="1">
      <c r="A1" s="2"/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ht="23.4" customHeight="1">
      <c r="A2" t="s" s="7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0"/>
    </row>
    <row r="3" ht="15.75" customHeight="1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ht="15.75" customHeight="1">
      <c r="A4" s="12"/>
      <c r="B4" s="13"/>
      <c r="C4" s="13"/>
      <c r="D4" s="13"/>
      <c r="E4" t="s" s="14">
        <v>1</v>
      </c>
      <c r="F4" s="13"/>
      <c r="G4" s="13"/>
      <c r="H4" s="13"/>
      <c r="I4" s="13"/>
      <c r="J4" s="13"/>
      <c r="K4" s="13"/>
      <c r="L4" s="13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ht="15.75" customHeight="1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</row>
    <row r="6" ht="15.7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0"/>
    </row>
    <row r="7" ht="15.75" customHeight="1">
      <c r="A7" s="12"/>
      <c r="B7" s="13"/>
      <c r="C7" s="15"/>
      <c r="D7" s="13"/>
      <c r="E7" s="16"/>
      <c r="F7" s="16"/>
      <c r="G7" s="13"/>
      <c r="H7" s="13"/>
      <c r="I7" s="16"/>
      <c r="J7" s="16"/>
      <c r="K7" s="16"/>
      <c r="L7" s="13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0"/>
    </row>
    <row r="8" ht="15.75" customHeight="1">
      <c r="A8" s="17"/>
      <c r="B8" s="16"/>
      <c r="C8" s="13"/>
      <c r="D8" s="18"/>
      <c r="E8" t="s" s="19">
        <v>2</v>
      </c>
      <c r="F8" s="20"/>
      <c r="G8" s="21"/>
      <c r="H8" s="18"/>
      <c r="I8" t="s" s="19">
        <v>3</v>
      </c>
      <c r="J8" s="22"/>
      <c r="K8" s="23"/>
      <c r="L8" t="s" s="24">
        <v>4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</row>
    <row r="9" ht="15.75" customHeight="1">
      <c r="A9" t="s" s="25">
        <v>5</v>
      </c>
      <c r="B9" s="20"/>
      <c r="C9" s="26"/>
      <c r="D9" s="18"/>
      <c r="E9" t="s" s="27">
        <v>6</v>
      </c>
      <c r="F9" s="28"/>
      <c r="G9" t="s" s="29">
        <v>7</v>
      </c>
      <c r="H9" s="30"/>
      <c r="I9" t="s" s="27">
        <v>8</v>
      </c>
      <c r="J9" s="31"/>
      <c r="K9" t="s" s="32">
        <v>7</v>
      </c>
      <c r="L9" s="26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t="s" s="33">
        <v>9</v>
      </c>
    </row>
    <row r="10" ht="15.75" customHeight="1">
      <c r="A10" t="s" s="34">
        <v>10</v>
      </c>
      <c r="B10" s="35">
        <f>F10</f>
        <v>0</v>
      </c>
      <c r="C10" s="26"/>
      <c r="D10" s="18"/>
      <c r="E10" t="s" s="36">
        <v>10</v>
      </c>
      <c r="F10" s="37"/>
      <c r="G10" s="38"/>
      <c r="H10" s="30"/>
      <c r="I10" t="s" s="36">
        <v>11</v>
      </c>
      <c r="J10" s="39">
        <f>K10/1.21</f>
        <v>0</v>
      </c>
      <c r="K10" s="40"/>
      <c r="L10" s="26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41">
        <v>0</v>
      </c>
    </row>
    <row r="11" ht="15.75" customHeight="1">
      <c r="A11" t="s" s="42">
        <v>12</v>
      </c>
      <c r="B11" s="39">
        <f>(B10/(1+F11))-F12-F13-(B10*F14)-(B10*F15)-(B10*F16)</f>
        <v>0</v>
      </c>
      <c r="C11" s="26"/>
      <c r="D11" s="18"/>
      <c r="E11" t="s" s="36">
        <v>13</v>
      </c>
      <c r="F11" s="43"/>
      <c r="G11" s="44"/>
      <c r="H11" s="30"/>
      <c r="I11" t="s" s="36">
        <v>14</v>
      </c>
      <c r="J11" s="45">
        <v>0</v>
      </c>
      <c r="K11" s="46">
        <f>J11*1.21</f>
        <v>0</v>
      </c>
      <c r="L11" s="26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47">
        <v>0.2</v>
      </c>
    </row>
    <row r="12" ht="15.75" customHeight="1">
      <c r="A12" t="s" s="36">
        <v>15</v>
      </c>
      <c r="B12" s="48">
        <f>(B11/B10)</f>
      </c>
      <c r="C12" s="26"/>
      <c r="D12" s="18"/>
      <c r="E12" t="s" s="36">
        <v>16</v>
      </c>
      <c r="F12" s="37"/>
      <c r="G12" s="46">
        <f>F12*1.21</f>
        <v>0</v>
      </c>
      <c r="H12" s="30"/>
      <c r="I12" t="s" s="36">
        <v>17</v>
      </c>
      <c r="J12" s="45">
        <v>0</v>
      </c>
      <c r="K12" s="46">
        <f>J12*1.21</f>
        <v>0</v>
      </c>
      <c r="L12" s="2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47">
        <v>1</v>
      </c>
    </row>
    <row r="13" ht="15.75" customHeight="1">
      <c r="A13" t="s" s="49">
        <v>18</v>
      </c>
      <c r="B13" s="50">
        <f>(B11*100/J15)/100</f>
      </c>
      <c r="C13" s="26"/>
      <c r="D13" s="18"/>
      <c r="E13" t="s" s="36">
        <v>8</v>
      </c>
      <c r="F13" s="39">
        <f>J15</f>
        <v>0</v>
      </c>
      <c r="G13" s="46">
        <f>F13*1.21</f>
        <v>0</v>
      </c>
      <c r="H13" s="30"/>
      <c r="I13" t="s" s="36">
        <v>19</v>
      </c>
      <c r="J13" s="45"/>
      <c r="K13" s="46">
        <f>J13*1.21</f>
        <v>0</v>
      </c>
      <c r="L13" s="26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</row>
    <row r="14" ht="15.75" customHeight="1">
      <c r="A14" s="51"/>
      <c r="B14" s="52"/>
      <c r="C14" s="13"/>
      <c r="D14" s="18"/>
      <c r="E14" t="s" s="36">
        <v>20</v>
      </c>
      <c r="F14" s="43"/>
      <c r="G14" s="46">
        <f>($B$10*F14)*1.21</f>
        <v>0</v>
      </c>
      <c r="H14" s="53">
        <f>$B$10*F14</f>
        <v>0</v>
      </c>
      <c r="I14" t="s" s="36">
        <v>21</v>
      </c>
      <c r="J14" s="37"/>
      <c r="K14" s="46">
        <f>J14*1.21</f>
        <v>0</v>
      </c>
      <c r="L14" s="26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</row>
    <row r="15" ht="15.75" customHeight="1">
      <c r="A15" s="12"/>
      <c r="B15" s="13"/>
      <c r="C15" s="13"/>
      <c r="D15" s="18"/>
      <c r="E15" t="s" s="36">
        <v>22</v>
      </c>
      <c r="F15" s="43"/>
      <c r="G15" s="46">
        <f>($B$10*F15)*1.21</f>
        <v>0</v>
      </c>
      <c r="H15" s="53">
        <f>$B$10*F15</f>
        <v>0</v>
      </c>
      <c r="I15" t="s" s="49">
        <v>23</v>
      </c>
      <c r="J15" s="54">
        <f>SUM(J10:J14)</f>
        <v>0</v>
      </c>
      <c r="K15" s="55">
        <f>J15*1.21</f>
        <v>0</v>
      </c>
      <c r="L15" s="21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0"/>
    </row>
    <row r="16" ht="15.75" customHeight="1">
      <c r="A16" s="12"/>
      <c r="B16" s="13"/>
      <c r="C16" s="13"/>
      <c r="D16" s="18"/>
      <c r="E16" t="s" s="49">
        <v>24</v>
      </c>
      <c r="F16" s="56"/>
      <c r="G16" s="46">
        <f>($B$10*F16)</f>
        <v>0</v>
      </c>
      <c r="H16" t="s" s="24">
        <v>25</v>
      </c>
      <c r="I16" s="52"/>
      <c r="J16" s="57"/>
      <c r="K16" s="58">
        <f>K15*1.052</f>
        <v>0</v>
      </c>
      <c r="L16" t="s" s="59">
        <v>26</v>
      </c>
      <c r="M16" s="60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0"/>
    </row>
    <row r="17" ht="15.75" customHeight="1">
      <c r="A17" s="12"/>
      <c r="B17" s="13"/>
      <c r="C17" s="13"/>
      <c r="D17" s="13"/>
      <c r="E17" s="52"/>
      <c r="F17" s="52"/>
      <c r="G17" s="3"/>
      <c r="H17" s="13"/>
      <c r="I17" s="13"/>
      <c r="J17" s="13"/>
      <c r="K17" s="52"/>
      <c r="L17" s="52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0"/>
    </row>
    <row r="18" ht="15.75" customHeight="1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0"/>
    </row>
    <row r="19" ht="15.75" customHeight="1">
      <c r="A19" s="17"/>
      <c r="B19" s="16"/>
      <c r="C19" s="13"/>
      <c r="D19" s="13"/>
      <c r="E19" s="16"/>
      <c r="F19" s="16"/>
      <c r="G19" s="16"/>
      <c r="H19" s="13"/>
      <c r="I19" s="13"/>
      <c r="J19" s="13"/>
      <c r="K19" s="13"/>
      <c r="L19" s="13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0"/>
    </row>
    <row r="20" ht="15.75" customHeight="1">
      <c r="A20" t="s" s="25">
        <v>27</v>
      </c>
      <c r="B20" s="61"/>
      <c r="C20" s="26"/>
      <c r="D20" s="18"/>
      <c r="E20" t="s" s="27">
        <v>28</v>
      </c>
      <c r="F20" s="62"/>
      <c r="G20" s="31"/>
      <c r="H20" s="26"/>
      <c r="I20" s="13"/>
      <c r="J20" s="13"/>
      <c r="K20" s="13"/>
      <c r="L20" s="13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0"/>
    </row>
    <row r="21" ht="15.75" customHeight="1">
      <c r="A21" t="s" s="34">
        <v>10</v>
      </c>
      <c r="B21" s="35">
        <f>F10</f>
        <v>0</v>
      </c>
      <c r="C21" s="26"/>
      <c r="D21" s="63"/>
      <c r="E21" t="s" s="64">
        <v>29</v>
      </c>
      <c r="F21" t="s" s="65">
        <v>30</v>
      </c>
      <c r="G21" s="66"/>
      <c r="H21" s="12"/>
      <c r="I21" s="13"/>
      <c r="J21" s="13"/>
      <c r="K21" s="13"/>
      <c r="L21" s="13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0"/>
    </row>
    <row r="22" ht="15.75" customHeight="1">
      <c r="A22" t="s" s="42">
        <v>12</v>
      </c>
      <c r="B22" s="39">
        <f>B10-K16-G12-G14-G15-G16</f>
        <v>0</v>
      </c>
      <c r="C22" s="26"/>
      <c r="D22" s="63"/>
      <c r="E22" s="67">
        <f>(K15-J15)+(G12-F12)+(G14-H14)+(G15-H15)</f>
        <v>0</v>
      </c>
      <c r="F22" s="68">
        <f>F10-(F10/(1+F11))</f>
        <v>0</v>
      </c>
      <c r="G22" s="69"/>
      <c r="H22" s="12"/>
      <c r="I22" s="13"/>
      <c r="J22" s="13"/>
      <c r="K22" s="13"/>
      <c r="L22" s="13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0"/>
    </row>
    <row r="23" ht="15.75" customHeight="1">
      <c r="A23" t="s" s="36">
        <v>15</v>
      </c>
      <c r="B23" s="48">
        <f>(B22/B21)</f>
      </c>
      <c r="C23" s="26"/>
      <c r="D23" s="18"/>
      <c r="E23" t="s" s="70">
        <v>31</v>
      </c>
      <c r="F23" s="71"/>
      <c r="G23" s="72"/>
      <c r="H23" s="26"/>
      <c r="I23" s="13"/>
      <c r="J23" s="13"/>
      <c r="K23" s="13"/>
      <c r="L23" s="13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0"/>
    </row>
    <row r="24" ht="15.75" customHeight="1">
      <c r="A24" t="s" s="49">
        <v>18</v>
      </c>
      <c r="B24" s="50">
        <f>(B22*100/J15)/100</f>
      </c>
      <c r="C24" s="26"/>
      <c r="D24" s="13"/>
      <c r="E24" s="73">
        <f>F22-E22</f>
        <v>0</v>
      </c>
      <c r="F24" s="73"/>
      <c r="G24" s="73"/>
      <c r="H24" s="13"/>
      <c r="I24" s="13"/>
      <c r="J24" s="13"/>
      <c r="K24" s="13"/>
      <c r="L24" s="13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0"/>
    </row>
    <row r="25" ht="15.75" customHeight="1">
      <c r="A25" s="51"/>
      <c r="B25" s="5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0"/>
    </row>
    <row r="26" ht="15.75" customHeight="1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0"/>
    </row>
    <row r="27" ht="15.75" customHeight="1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0"/>
    </row>
    <row r="28" ht="15.75" customHeight="1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0"/>
    </row>
    <row r="29" ht="15.75" customHeight="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0"/>
    </row>
    <row r="30" ht="15.75" customHeigh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0"/>
    </row>
    <row r="31" ht="9" customHeight="1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0"/>
    </row>
    <row r="32" ht="38.4" customHeight="1">
      <c r="A32" t="s" s="74">
        <v>32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0"/>
    </row>
    <row r="33" ht="34.9" customHeight="1">
      <c r="A33" t="s" s="74">
        <v>33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ht="15.75" customHeight="1">
      <c r="A34" s="12"/>
      <c r="B34" s="13"/>
      <c r="C34" s="13"/>
      <c r="D34" s="13"/>
      <c r="E34" s="75"/>
      <c r="F34" s="13"/>
      <c r="G34" s="13"/>
      <c r="H34" s="13"/>
      <c r="I34" s="13"/>
      <c r="J34" s="13"/>
      <c r="K34" s="13"/>
      <c r="L34" s="13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ht="15.75" customHeight="1">
      <c r="A35" t="s" s="7">
        <v>34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0"/>
    </row>
    <row r="36" ht="15.75" customHeight="1">
      <c r="A36" s="1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0"/>
    </row>
    <row r="37" ht="15.75" customHeight="1">
      <c r="A37" s="12"/>
      <c r="B37" s="13"/>
      <c r="C37" s="13"/>
      <c r="D37" s="13"/>
      <c r="E37" t="s" s="14">
        <v>1</v>
      </c>
      <c r="F37" s="13"/>
      <c r="G37" s="13"/>
      <c r="H37" s="13"/>
      <c r="I37" s="13"/>
      <c r="J37" s="13"/>
      <c r="K37" s="13"/>
      <c r="L37" s="13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0"/>
    </row>
    <row r="38" ht="15.75" customHeight="1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0"/>
    </row>
    <row r="39" ht="15.75" customHeight="1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0"/>
    </row>
    <row r="40" ht="15.75" customHeight="1">
      <c r="A40" s="12"/>
      <c r="B40" s="13"/>
      <c r="C40" s="15"/>
      <c r="D40" s="13"/>
      <c r="E40" s="16"/>
      <c r="F40" s="16"/>
      <c r="G40" s="13"/>
      <c r="H40" s="13"/>
      <c r="I40" s="16"/>
      <c r="J40" s="16"/>
      <c r="K40" s="16"/>
      <c r="L40" s="13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0"/>
    </row>
    <row r="41" ht="15.75" customHeight="1">
      <c r="A41" s="17"/>
      <c r="B41" s="16"/>
      <c r="C41" s="13"/>
      <c r="D41" s="18"/>
      <c r="E41" t="s" s="19">
        <v>2</v>
      </c>
      <c r="F41" s="20"/>
      <c r="G41" s="21"/>
      <c r="H41" s="18"/>
      <c r="I41" t="s" s="19">
        <v>3</v>
      </c>
      <c r="J41" s="22"/>
      <c r="K41" s="23"/>
      <c r="L41" t="s" s="24">
        <v>4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0"/>
    </row>
    <row r="42" ht="15.75" customHeight="1">
      <c r="A42" t="s" s="25">
        <v>35</v>
      </c>
      <c r="B42" s="20"/>
      <c r="C42" s="26"/>
      <c r="D42" s="18"/>
      <c r="E42" t="s" s="27">
        <v>6</v>
      </c>
      <c r="F42" s="28"/>
      <c r="G42" t="s" s="29">
        <v>7</v>
      </c>
      <c r="H42" s="30"/>
      <c r="I42" t="s" s="27">
        <v>8</v>
      </c>
      <c r="J42" s="31"/>
      <c r="K42" t="s" s="32">
        <v>7</v>
      </c>
      <c r="L42" s="26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0"/>
    </row>
    <row r="43" ht="15.75" customHeight="1">
      <c r="A43" t="s" s="34">
        <v>10</v>
      </c>
      <c r="B43" s="35">
        <f>F43</f>
        <v>0</v>
      </c>
      <c r="C43" s="26"/>
      <c r="D43" s="18"/>
      <c r="E43" t="s" s="36">
        <v>10</v>
      </c>
      <c r="F43" s="37"/>
      <c r="G43" s="38"/>
      <c r="H43" s="30"/>
      <c r="I43" t="s" s="36">
        <v>11</v>
      </c>
      <c r="J43" s="39">
        <f>K43/1.21</f>
        <v>0</v>
      </c>
      <c r="K43" s="40"/>
      <c r="L43" s="26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0"/>
    </row>
    <row r="44" ht="15.75" customHeight="1">
      <c r="A44" t="s" s="42">
        <v>12</v>
      </c>
      <c r="B44" s="39">
        <f>(B43/(1+F44))-F45-F46-(B43*F47)-(B43*F48)-(B43*F49)</f>
        <v>0</v>
      </c>
      <c r="C44" s="26"/>
      <c r="D44" s="18"/>
      <c r="E44" t="s" s="36">
        <v>13</v>
      </c>
      <c r="F44" s="43"/>
      <c r="G44" s="44"/>
      <c r="H44" s="30"/>
      <c r="I44" t="s" s="36">
        <v>14</v>
      </c>
      <c r="J44" s="45">
        <v>0</v>
      </c>
      <c r="K44" s="46">
        <f>J44*1.21</f>
        <v>0</v>
      </c>
      <c r="L44" s="26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0"/>
    </row>
    <row r="45" ht="15.75" customHeight="1">
      <c r="A45" t="s" s="36">
        <v>15</v>
      </c>
      <c r="B45" s="48">
        <f>(B44/B43)</f>
      </c>
      <c r="C45" s="26"/>
      <c r="D45" s="18"/>
      <c r="E45" t="s" s="36">
        <v>36</v>
      </c>
      <c r="F45" s="37"/>
      <c r="G45" s="46">
        <f>F45*1.21</f>
        <v>0</v>
      </c>
      <c r="H45" s="30"/>
      <c r="I45" t="s" s="36">
        <v>17</v>
      </c>
      <c r="J45" s="45">
        <v>0</v>
      </c>
      <c r="K45" s="46">
        <f>J45*1.21</f>
        <v>0</v>
      </c>
      <c r="L45" s="26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0"/>
    </row>
    <row r="46" ht="15.75" customHeight="1">
      <c r="A46" t="s" s="49">
        <v>18</v>
      </c>
      <c r="B46" s="50">
        <f>(B44*100/J48)/100</f>
      </c>
      <c r="C46" s="26"/>
      <c r="D46" s="18"/>
      <c r="E46" t="s" s="36">
        <v>8</v>
      </c>
      <c r="F46" s="39">
        <f>J48</f>
        <v>0</v>
      </c>
      <c r="G46" s="46">
        <f>F46*1.21</f>
        <v>0</v>
      </c>
      <c r="H46" s="30"/>
      <c r="I46" t="s" s="36">
        <v>19</v>
      </c>
      <c r="J46" s="45">
        <v>0</v>
      </c>
      <c r="K46" s="46">
        <f>J46*1.21</f>
        <v>0</v>
      </c>
      <c r="L46" s="26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0"/>
    </row>
    <row r="47" ht="15.75" customHeight="1">
      <c r="A47" s="51"/>
      <c r="B47" s="52"/>
      <c r="C47" s="13"/>
      <c r="D47" s="18"/>
      <c r="E47" t="s" s="36">
        <v>20</v>
      </c>
      <c r="F47" s="43"/>
      <c r="G47" s="46">
        <f>($B$10*F47)*1.21</f>
        <v>0</v>
      </c>
      <c r="H47" s="53">
        <f>$B$10*F47</f>
        <v>0</v>
      </c>
      <c r="I47" t="s" s="36">
        <v>21</v>
      </c>
      <c r="J47" s="37">
        <v>0</v>
      </c>
      <c r="K47" s="46">
        <f>J47*1.21</f>
        <v>0</v>
      </c>
      <c r="L47" s="26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0"/>
    </row>
    <row r="48" ht="15.75" customHeight="1">
      <c r="A48" s="12"/>
      <c r="B48" s="13"/>
      <c r="C48" s="13"/>
      <c r="D48" s="18"/>
      <c r="E48" t="s" s="36">
        <v>22</v>
      </c>
      <c r="F48" s="43"/>
      <c r="G48" s="46">
        <f>($B$10*F48)*1.21</f>
        <v>0</v>
      </c>
      <c r="H48" s="53">
        <f>$B$10*F48</f>
        <v>0</v>
      </c>
      <c r="I48" t="s" s="49">
        <v>23</v>
      </c>
      <c r="J48" s="54">
        <f>SUM(J43:J47)</f>
        <v>0</v>
      </c>
      <c r="K48" s="55">
        <f>J48*1.21</f>
        <v>0</v>
      </c>
      <c r="L48" s="21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0"/>
    </row>
    <row r="49" ht="15.75" customHeight="1">
      <c r="A49" s="12"/>
      <c r="B49" s="13"/>
      <c r="C49" s="13"/>
      <c r="D49" s="18"/>
      <c r="E49" t="s" s="49">
        <v>24</v>
      </c>
      <c r="F49" s="56"/>
      <c r="G49" s="46">
        <f>($B$10*F49)</f>
        <v>0</v>
      </c>
      <c r="H49" t="s" s="24">
        <v>25</v>
      </c>
      <c r="I49" s="52"/>
      <c r="J49" s="57"/>
      <c r="K49" s="58">
        <f>K48*1.052</f>
        <v>0</v>
      </c>
      <c r="L49" t="s" s="59">
        <v>37</v>
      </c>
      <c r="M49" s="60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0"/>
    </row>
    <row r="50" ht="15.75" customHeight="1">
      <c r="A50" s="12"/>
      <c r="B50" s="13"/>
      <c r="C50" s="13"/>
      <c r="D50" s="13"/>
      <c r="E50" s="52"/>
      <c r="F50" s="52"/>
      <c r="G50" s="3"/>
      <c r="H50" s="13"/>
      <c r="I50" s="13"/>
      <c r="J50" s="13"/>
      <c r="K50" s="52"/>
      <c r="L50" s="52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0"/>
    </row>
    <row r="51" ht="15.75" customHeight="1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0"/>
    </row>
    <row r="52" ht="15.75" customHeight="1">
      <c r="A52" s="17"/>
      <c r="B52" s="16"/>
      <c r="C52" s="13"/>
      <c r="D52" s="13"/>
      <c r="E52" s="16"/>
      <c r="F52" s="16"/>
      <c r="G52" s="16"/>
      <c r="H52" s="13"/>
      <c r="I52" s="13"/>
      <c r="J52" s="13"/>
      <c r="K52" s="13"/>
      <c r="L52" s="13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0"/>
    </row>
    <row r="53" ht="15.75" customHeight="1">
      <c r="A53" t="s" s="25">
        <v>27</v>
      </c>
      <c r="B53" s="61"/>
      <c r="C53" s="26"/>
      <c r="D53" s="18"/>
      <c r="E53" t="s" s="27">
        <v>28</v>
      </c>
      <c r="F53" s="62"/>
      <c r="G53" s="31"/>
      <c r="H53" s="26"/>
      <c r="I53" s="13"/>
      <c r="J53" s="13"/>
      <c r="K53" s="13"/>
      <c r="L53" s="13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0"/>
    </row>
    <row r="54" ht="15.75" customHeight="1">
      <c r="A54" t="s" s="34">
        <v>10</v>
      </c>
      <c r="B54" s="35">
        <f>F43</f>
        <v>0</v>
      </c>
      <c r="C54" s="26"/>
      <c r="D54" s="63"/>
      <c r="E54" t="s" s="64">
        <v>29</v>
      </c>
      <c r="F54" t="s" s="65">
        <v>30</v>
      </c>
      <c r="G54" s="66"/>
      <c r="H54" s="12"/>
      <c r="I54" s="13"/>
      <c r="J54" s="13"/>
      <c r="K54" s="13"/>
      <c r="L54" s="13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0"/>
    </row>
    <row r="55" ht="15.75" customHeight="1">
      <c r="A55" t="s" s="42">
        <v>12</v>
      </c>
      <c r="B55" s="39">
        <f>B43-K49-G45-G47-G48-G49</f>
        <v>0</v>
      </c>
      <c r="C55" s="26"/>
      <c r="D55" s="63"/>
      <c r="E55" s="67">
        <f>(K48-J48)+(G45-F45)+(G47-H47)+(G48-H48)</f>
        <v>0</v>
      </c>
      <c r="F55" s="68">
        <f>F43-(F43/(1+F44))</f>
        <v>0</v>
      </c>
      <c r="G55" s="69"/>
      <c r="H55" s="12"/>
      <c r="I55" s="13"/>
      <c r="J55" s="13"/>
      <c r="K55" s="13"/>
      <c r="L55" s="13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0"/>
    </row>
    <row r="56" ht="15.75" customHeight="1">
      <c r="A56" t="s" s="36">
        <v>15</v>
      </c>
      <c r="B56" s="48">
        <f>(B55/B54)</f>
      </c>
      <c r="C56" s="26"/>
      <c r="D56" s="18"/>
      <c r="E56" t="s" s="70">
        <v>31</v>
      </c>
      <c r="F56" s="71"/>
      <c r="G56" s="72"/>
      <c r="H56" s="26"/>
      <c r="I56" s="13"/>
      <c r="J56" s="13"/>
      <c r="K56" s="13"/>
      <c r="L56" s="13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0"/>
    </row>
    <row r="57" ht="15.75" customHeight="1">
      <c r="A57" t="s" s="49">
        <v>18</v>
      </c>
      <c r="B57" s="50">
        <f>(B55*100/J48)/100</f>
      </c>
      <c r="C57" s="26"/>
      <c r="D57" s="13"/>
      <c r="E57" s="73">
        <f>F55-E55</f>
        <v>0</v>
      </c>
      <c r="F57" s="73"/>
      <c r="G57" s="73"/>
      <c r="H57" s="13"/>
      <c r="I57" s="13"/>
      <c r="J57" s="13"/>
      <c r="K57" s="13"/>
      <c r="L57" s="13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0"/>
    </row>
    <row r="58" ht="15.75" customHeight="1">
      <c r="A58" s="51"/>
      <c r="B58" s="5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0"/>
    </row>
    <row r="59" ht="15.75" customHeight="1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0"/>
    </row>
    <row r="60" ht="15.75" customHeight="1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0"/>
    </row>
    <row r="61" ht="15.75" customHeight="1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0"/>
    </row>
    <row r="62" ht="15.75" customHeight="1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0"/>
    </row>
    <row r="63" ht="15.75" customHeight="1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0"/>
    </row>
    <row r="64" ht="15.75" customHeight="1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0"/>
    </row>
    <row r="65" ht="26.5" customHeight="1">
      <c r="A65" t="s" s="74">
        <v>38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0"/>
    </row>
    <row r="66" ht="35.05" customHeight="1">
      <c r="A66" t="s" s="76">
        <v>39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9"/>
    </row>
    <row r="67" ht="15.75" customHeight="1">
      <c r="A67" s="80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2"/>
    </row>
    <row r="68" ht="15.75" customHeight="1">
      <c r="A68" s="83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0"/>
    </row>
    <row r="69" ht="15.75" customHeight="1">
      <c r="A69" s="83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0"/>
    </row>
    <row r="70" ht="15.75" customHeight="1">
      <c r="A70" s="83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0"/>
    </row>
    <row r="71" ht="15.75" customHeight="1">
      <c r="A71" s="83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0"/>
    </row>
    <row r="72" ht="15.75" customHeight="1">
      <c r="A72" s="83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0"/>
    </row>
    <row r="73" ht="15.75" customHeight="1">
      <c r="A73" s="8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0"/>
    </row>
    <row r="74" ht="15.75" customHeight="1">
      <c r="A74" s="83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0"/>
    </row>
    <row r="75" ht="15.75" customHeight="1">
      <c r="A75" s="8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0"/>
    </row>
    <row r="76" ht="15.75" customHeight="1">
      <c r="A76" s="83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0"/>
    </row>
    <row r="77" ht="15.75" customHeight="1">
      <c r="A77" s="83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0"/>
    </row>
    <row r="78" ht="15.75" customHeight="1">
      <c r="A78" s="83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0"/>
    </row>
    <row r="79" ht="15.75" customHeight="1">
      <c r="A79" s="83"/>
      <c r="B79" s="9"/>
      <c r="C79" s="84"/>
      <c r="D79" s="85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0"/>
    </row>
    <row r="80" ht="15.75" customHeight="1">
      <c r="A80" s="83"/>
      <c r="B80" s="9"/>
      <c r="C80" s="84"/>
      <c r="D80" s="85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0"/>
    </row>
    <row r="81" ht="15.75" customHeight="1">
      <c r="A81" s="83"/>
      <c r="B81" s="9"/>
      <c r="C81" s="84"/>
      <c r="D81" s="85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0"/>
    </row>
    <row r="82" ht="15.75" customHeight="1">
      <c r="A82" s="83"/>
      <c r="B82" s="9"/>
      <c r="C82" s="84"/>
      <c r="D82" s="85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0"/>
    </row>
    <row r="83" ht="15.75" customHeight="1">
      <c r="A83" s="83"/>
      <c r="B83" s="9"/>
      <c r="C83" s="84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0"/>
    </row>
    <row r="84" ht="15.75" customHeight="1">
      <c r="A84" s="83"/>
      <c r="B84" s="9"/>
      <c r="C84" s="84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0"/>
    </row>
    <row r="85" ht="15.75" customHeight="1">
      <c r="A85" s="83"/>
      <c r="B85" s="9"/>
      <c r="C85" s="84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0"/>
    </row>
    <row r="86" ht="15.75" customHeight="1">
      <c r="A86" s="83"/>
      <c r="B86" s="9"/>
      <c r="C86" s="84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0"/>
    </row>
    <row r="87" ht="15.75" customHeight="1">
      <c r="A87" s="83"/>
      <c r="B87" s="9"/>
      <c r="C87" s="84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0"/>
    </row>
    <row r="88" ht="15.75" customHeight="1">
      <c r="A88" s="86"/>
      <c r="B88" s="87"/>
      <c r="C88" s="88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9"/>
    </row>
  </sheetData>
  <mergeCells count="22">
    <mergeCell ref="E1:H1"/>
    <mergeCell ref="A9:B9"/>
    <mergeCell ref="E9:F9"/>
    <mergeCell ref="I8:K8"/>
    <mergeCell ref="I9:J9"/>
    <mergeCell ref="A2:L3"/>
    <mergeCell ref="E23:G23"/>
    <mergeCell ref="E24:G24"/>
    <mergeCell ref="A20:B20"/>
    <mergeCell ref="E8:F8"/>
    <mergeCell ref="E20:G20"/>
    <mergeCell ref="A53:B53"/>
    <mergeCell ref="E53:G53"/>
    <mergeCell ref="E56:G56"/>
    <mergeCell ref="E57:G57"/>
    <mergeCell ref="E34:H34"/>
    <mergeCell ref="A35:L36"/>
    <mergeCell ref="E41:F41"/>
    <mergeCell ref="I41:K41"/>
    <mergeCell ref="A42:B42"/>
    <mergeCell ref="E42:F42"/>
    <mergeCell ref="I42:J42"/>
  </mergeCells>
  <conditionalFormatting sqref="B11 B22 B44 B55">
    <cfRule type="cellIs" dxfId="0" priority="1" operator="lessThan" stopIfTrue="1">
      <formula>$Z$10</formula>
    </cfRule>
    <cfRule type="cellIs" dxfId="1" priority="2" operator="greaterThan" stopIfTrue="1">
      <formula>$Z$10</formula>
    </cfRule>
  </conditionalFormatting>
  <conditionalFormatting sqref="B12 B23 B45 B56">
    <cfRule type="cellIs" dxfId="2" priority="1" operator="greaterThan" stopIfTrue="1">
      <formula>$Z$11</formula>
    </cfRule>
    <cfRule type="cellIs" dxfId="3" priority="2" operator="lessThan" stopIfTrue="1">
      <formula>$Z$11</formula>
    </cfRule>
  </conditionalFormatting>
  <conditionalFormatting sqref="B13 B24 B46 B57">
    <cfRule type="cellIs" dxfId="4" priority="1" operator="lessThan" stopIfTrue="1">
      <formula>$Z$12</formula>
    </cfRule>
    <cfRule type="cellIs" dxfId="5" priority="2" operator="greaterThan" stopIfTrue="1">
      <formula>$Z$12</formula>
    </cfRule>
  </conditionalFormatting>
  <conditionalFormatting sqref="E24 E57">
    <cfRule type="cellIs" dxfId="6" priority="1" operator="lessThan" stopIfTrue="1">
      <formula>0</formula>
    </cfRule>
    <cfRule type="cellIs" dxfId="7" priority="2" operator="greaterThan" stopIfTrue="1">
      <formula>0</formula>
    </cfRule>
  </conditionalFormatting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